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sportclubfi.sharepoint.com/sites/jojotjarahurit/Jaetut asiakirjat/Toimintamaksut/Kevät 2023/"/>
    </mc:Choice>
  </mc:AlternateContent>
  <xr:revisionPtr revIDLastSave="0" documentId="8_{40ECEB83-0DC4-4E86-97E2-BC598433C037}" xr6:coauthVersionLast="47" xr6:coauthVersionMax="47" xr10:uidLastSave="{00000000-0000-0000-0000-000000000000}"/>
  <bookViews>
    <workbookView xWindow="240" yWindow="460" windowWidth="28560" windowHeight="1628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9" i="2"/>
  <c r="B76" i="2"/>
  <c r="B82" i="2"/>
  <c r="B14" i="2"/>
  <c r="B35" i="2"/>
  <c r="B7" i="2"/>
  <c r="B99" i="2" l="1"/>
  <c r="B84" i="2"/>
  <c r="B94" i="2"/>
  <c r="B64" i="2"/>
  <c r="B29" i="2"/>
  <c r="B96" i="2"/>
  <c r="B98" i="2" s="1"/>
</calcChain>
</file>

<file path=xl/sharedStrings.xml><?xml version="1.0" encoding="utf-8"?>
<sst xmlns="http://schemas.openxmlformats.org/spreadsheetml/2006/main" count="99" uniqueCount="62">
  <si>
    <t>TOIMINTASUUNNITELMA</t>
  </si>
  <si>
    <t>JOUKKUE: Elite Kids</t>
  </si>
  <si>
    <t>KAUSI: 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</si>
  <si>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</si>
  <si>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</si>
  <si>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</si>
  <si>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Koreografia</t>
  </si>
  <si>
    <t>*Koreografiamaksut/ voimistelija</t>
  </si>
  <si>
    <t>Puku+koristeet</t>
  </si>
  <si>
    <t>Stara-joukkueet, 8-10v ja kaikki harrastesarjan joukkueet</t>
  </si>
  <si>
    <t>Psyykkinen valmennus 4krt</t>
  </si>
  <si>
    <t>10-12v</t>
  </si>
  <si>
    <t>Fysio testaus</t>
  </si>
  <si>
    <t>12-14v</t>
  </si>
  <si>
    <t>Kisapallo</t>
  </si>
  <si>
    <t>Qridi</t>
  </si>
  <si>
    <t>Hiuskoriste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</si>
  <si>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</si>
  <si>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</si>
  <si>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</si>
  <si>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</si>
  <si>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</si>
  <si>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</si>
  <si>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</si>
  <si>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</si>
  <si>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</si>
  <si>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</si>
  <si>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</si>
  <si>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</si>
  <si>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</si>
  <si>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Voimisteluliiton valintaleiri 31.7.-1.8.</t>
  </si>
  <si>
    <t xml:space="preserve">Voimisteluliiton leiri, Kisakallio </t>
  </si>
  <si>
    <t>Valmentajan/huoltajan matkan osuus</t>
  </si>
  <si>
    <t>1 valmentaja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</si>
  <si>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</si>
  <si>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</si>
  <si>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</si>
  <si>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JV Kilpailu</t>
  </si>
  <si>
    <t>osallistumismaksu</t>
  </si>
  <si>
    <t>ruokailu</t>
  </si>
  <si>
    <t>kuljetus</t>
  </si>
  <si>
    <t>majoitus</t>
  </si>
  <si>
    <t xml:space="preserve">JV Kilpailu </t>
  </si>
  <si>
    <t>RV kilpailu</t>
  </si>
  <si>
    <t xml:space="preserve">ruokailu </t>
  </si>
  <si>
    <t>3. ULKOMAAN KILPAILUT</t>
  </si>
  <si>
    <t>Kilpailut ja arviot kuluista (osallistuminen, kuljetus, majoitus, tuomarimaksu)</t>
  </si>
  <si>
    <t>Viron kilpailu?</t>
  </si>
  <si>
    <t>osallistumismaksu, matkat+majoitus+ 1 valmentajan kulut</t>
  </si>
  <si>
    <t>vapaaehtoinen halukkaille</t>
  </si>
  <si>
    <t xml:space="preserve">Kisa 2 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</si>
  <si>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</si>
  <si>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</si>
  <si>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</si>
  <si>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</si>
  <si>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</si>
  <si>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</si>
  <si>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</si>
  <si>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</si>
  <si>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</si>
  <si>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</si>
  <si>
    <t>ILMAN KV-KILPAILUA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</si>
</sst>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  <numFmt numFmtId="166" formatCode="_-* #,##0.00\ [$€-40B]_-;\-* #,##0.00\ [$€-40B]_-;_-* &quot;-&quot;??\ [$€-40B]_-;_-@_-"/>
  </numFmts>
  <fonts count="7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164" fontId="1" fillId="4" borderId="6" xfId="0" applyNumberFormat="1" applyFont="1" applyFill="1" applyBorder="1"/>
    <xf numFmtId="166" fontId="0" fillId="4" borderId="1" xfId="0" applyNumberFormat="1" applyFill="1" applyBorder="1"/>
    <xf numFmtId="164" fontId="1" fillId="4" borderId="1" xfId="0" applyNumberFormat="1" applyFont="1" applyFill="1" applyBorder="1"/>
    <xf numFmtId="165" fontId="0" fillId="4" borderId="1" xfId="0" applyNumberFormat="1" applyFill="1" applyBorder="1"/>
    <xf numFmtId="164" fontId="1" fillId="4" borderId="1" xfId="0" applyNumberFormat="1" applyFont="1" applyFill="1" applyBorder="1" applyAlignment="1">
      <alignment horizontal="left"/>
    </xf>
    <xf numFmtId="165" fontId="1" fillId="4" borderId="1" xfId="0" applyNumberFormat="1" applyFont="1" applyFill="1" applyBorder="1"/>
    <xf numFmtId="164" fontId="1" fillId="5" borderId="2" xfId="0" applyNumberFormat="1" applyFont="1" applyFill="1" applyBorder="1"/>
    <xf numFmtId="166" fontId="1" fillId="5" borderId="2" xfId="0" applyNumberFormat="1" applyFont="1" applyFill="1" applyBorder="1"/>
    <xf numFmtId="6" fontId="0" fillId="0" borderId="0" xfId="0" applyNumberFormat="1"/>
    <xf numFmtId="0" fontId="6" fillId="4" borderId="1" xfId="0" applyFont="1" applyFill="1" applyBorder="1"/>
    <xf numFmtId="166" fontId="6" fillId="4" borderId="1" xfId="0" applyNumberFormat="1" applyFont="1" applyFill="1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2"/>
  <sheetViews>
    <sheetView tabSelected="1" topLeftCell="A84" workbookViewId="0">
      <selection activeCell="C98" sqref="C98:C99"/>
    </sheetView>
  </sheetViews>
  <sheetFormatPr defaultColWidth="14.42578125" defaultRowHeight="15" customHeight="1"/>
  <cols>
    <col min="1" max="1" width="75.7109375" customWidth="1"/>
    <col min="2" max="2" width="11.14062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55" t="s">
        <v>4</v>
      </c>
      <c r="G5" s="56"/>
      <c r="H5" s="56"/>
      <c r="I5" s="56"/>
      <c r="J5" s="56"/>
    </row>
    <row r="6" spans="1:10" ht="14.25" customHeight="1">
      <c r="A6" s="5" t="s">
        <v>5</v>
      </c>
      <c r="B6" s="6"/>
      <c r="F6" s="57"/>
      <c r="G6" s="58"/>
      <c r="H6" s="58"/>
      <c r="I6" s="58"/>
      <c r="J6" s="58"/>
    </row>
    <row r="7" spans="1:10" ht="14.25" customHeight="1">
      <c r="A7" s="42" t="s">
        <v>6</v>
      </c>
      <c r="B7" s="8">
        <f>750/12</f>
        <v>62.5</v>
      </c>
      <c r="C7" s="43"/>
      <c r="F7" s="59" t="s">
        <v>7</v>
      </c>
      <c r="G7" s="60"/>
      <c r="H7" s="60"/>
      <c r="I7" s="60"/>
      <c r="J7" s="61"/>
    </row>
    <row r="8" spans="1:10" ht="14.25" customHeight="1">
      <c r="A8" s="42" t="s">
        <v>8</v>
      </c>
      <c r="B8" s="8">
        <f>250+50</f>
        <v>300</v>
      </c>
      <c r="F8" s="31">
        <v>30</v>
      </c>
      <c r="G8" s="32" t="s">
        <v>9</v>
      </c>
      <c r="J8" s="33"/>
    </row>
    <row r="9" spans="1:10" ht="14.25" customHeight="1">
      <c r="A9" s="7" t="s">
        <v>10</v>
      </c>
      <c r="B9" s="8">
        <f>(235*4)/12</f>
        <v>78.333333333333329</v>
      </c>
      <c r="F9" s="31">
        <v>40</v>
      </c>
      <c r="G9" s="62" t="s">
        <v>11</v>
      </c>
      <c r="H9" s="62"/>
      <c r="I9" s="62"/>
      <c r="J9" s="63"/>
    </row>
    <row r="10" spans="1:10" ht="14.25" customHeight="1">
      <c r="A10" s="7" t="s">
        <v>12</v>
      </c>
      <c r="B10" s="8">
        <v>35</v>
      </c>
      <c r="F10" s="31">
        <v>60</v>
      </c>
      <c r="G10" s="62" t="s">
        <v>13</v>
      </c>
      <c r="H10" s="62"/>
      <c r="I10" s="62"/>
      <c r="J10" s="63"/>
    </row>
    <row r="11" spans="1:10" ht="14.25" customHeight="1">
      <c r="A11" s="7" t="s">
        <v>14</v>
      </c>
      <c r="B11" s="8">
        <v>35</v>
      </c>
      <c r="F11" s="31"/>
      <c r="G11" s="32"/>
      <c r="H11" s="32"/>
      <c r="I11" s="32"/>
      <c r="J11" s="36"/>
    </row>
    <row r="12" spans="1:10" ht="14.25" customHeight="1">
      <c r="A12" s="7" t="s">
        <v>15</v>
      </c>
      <c r="B12" s="8">
        <v>30</v>
      </c>
      <c r="F12" s="31"/>
      <c r="G12" s="32"/>
      <c r="H12" s="32"/>
      <c r="I12" s="32"/>
      <c r="J12" s="36"/>
    </row>
    <row r="13" spans="1:10" ht="14.25" customHeight="1">
      <c r="A13" s="7" t="s">
        <v>16</v>
      </c>
      <c r="B13" s="8">
        <v>20</v>
      </c>
      <c r="F13" s="34">
        <v>80</v>
      </c>
      <c r="G13" s="64" t="s">
        <v>17</v>
      </c>
      <c r="H13" s="64"/>
      <c r="I13" s="64"/>
      <c r="J13" s="65"/>
    </row>
    <row r="14" spans="1:10" ht="14.25" customHeight="1">
      <c r="A14" s="48" t="s">
        <v>18</v>
      </c>
      <c r="B14" s="49">
        <f>B13+B10+B9+B8+B7+B11+B12</f>
        <v>560.83333333333326</v>
      </c>
      <c r="F14" s="32"/>
      <c r="G14" s="32"/>
      <c r="H14" s="32"/>
    </row>
    <row r="15" spans="1:10" ht="14.25" customHeight="1">
      <c r="A15" s="3"/>
      <c r="B15" s="1"/>
      <c r="F15" s="59" t="s">
        <v>19</v>
      </c>
      <c r="G15" s="60"/>
      <c r="H15" s="61"/>
    </row>
    <row r="16" spans="1:10" ht="14.25" customHeight="1">
      <c r="A16" s="4" t="s">
        <v>20</v>
      </c>
      <c r="B16" s="1"/>
      <c r="F16" s="35"/>
      <c r="G16" s="32" t="s">
        <v>21</v>
      </c>
      <c r="H16" s="36" t="s">
        <v>22</v>
      </c>
    </row>
    <row r="17" spans="1:8" ht="14.25" customHeight="1">
      <c r="A17" s="5" t="s">
        <v>23</v>
      </c>
      <c r="B17" s="6"/>
      <c r="F17" s="35" t="s">
        <v>24</v>
      </c>
      <c r="G17" s="37">
        <v>15</v>
      </c>
      <c r="H17" s="38">
        <v>30</v>
      </c>
    </row>
    <row r="18" spans="1:8" ht="14.25" customHeight="1">
      <c r="A18" s="5"/>
      <c r="B18" s="6"/>
      <c r="F18" s="39" t="s">
        <v>25</v>
      </c>
      <c r="G18" s="40">
        <v>30</v>
      </c>
      <c r="H18" s="41">
        <v>50</v>
      </c>
    </row>
    <row r="19" spans="1:8" ht="14.25" customHeight="1">
      <c r="A19" s="4" t="s">
        <v>26</v>
      </c>
      <c r="B19" s="6"/>
    </row>
    <row r="20" spans="1:8" ht="14.25" customHeight="1">
      <c r="A20" s="9" t="s">
        <v>27</v>
      </c>
      <c r="B20" s="10"/>
      <c r="C20" s="43"/>
    </row>
    <row r="21" spans="1:8" ht="14.25" customHeight="1">
      <c r="A21" s="48" t="s">
        <v>18</v>
      </c>
      <c r="B21" s="49"/>
    </row>
    <row r="22" spans="1:8" ht="14.25" customHeight="1">
      <c r="A22" s="11" t="s">
        <v>28</v>
      </c>
      <c r="B22" s="6"/>
    </row>
    <row r="23" spans="1:8" ht="14.25" customHeight="1">
      <c r="A23" s="9" t="s">
        <v>27</v>
      </c>
      <c r="B23" s="10"/>
      <c r="C23" s="43"/>
    </row>
    <row r="24" spans="1:8" ht="14.25" customHeight="1">
      <c r="A24" s="48" t="s">
        <v>18</v>
      </c>
      <c r="B24" s="49"/>
    </row>
    <row r="25" spans="1:8" ht="14.25" customHeight="1">
      <c r="A25" s="12"/>
      <c r="B25" s="6"/>
    </row>
    <row r="26" spans="1:8" ht="33" customHeight="1">
      <c r="A26" s="13" t="s">
        <v>29</v>
      </c>
      <c r="B26" s="6"/>
    </row>
    <row r="27" spans="1:8" ht="14.25" customHeight="1">
      <c r="A27" s="42" t="s">
        <v>30</v>
      </c>
      <c r="B27" s="8">
        <v>133</v>
      </c>
    </row>
    <row r="28" spans="1:8" ht="14.25" customHeight="1">
      <c r="A28" s="7" t="s">
        <v>31</v>
      </c>
      <c r="B28" s="8">
        <v>133</v>
      </c>
    </row>
    <row r="29" spans="1:8" ht="14.25" customHeight="1">
      <c r="A29" s="48" t="s">
        <v>18</v>
      </c>
      <c r="B29" s="47">
        <f>SUM(B27:B28)</f>
        <v>266</v>
      </c>
    </row>
    <row r="30" spans="1:8" ht="14.25" customHeight="1">
      <c r="A30" s="14" t="s">
        <v>32</v>
      </c>
      <c r="B30" s="15">
        <v>133</v>
      </c>
      <c r="C30" t="s">
        <v>33</v>
      </c>
    </row>
    <row r="31" spans="1:8" ht="14.25" customHeight="1">
      <c r="A31" s="16" t="s">
        <v>32</v>
      </c>
      <c r="B31" s="29">
        <v>133</v>
      </c>
      <c r="C31" t="s">
        <v>33</v>
      </c>
    </row>
    <row r="32" spans="1:8" ht="14.25" customHeight="1">
      <c r="A32" s="16" t="s">
        <v>32</v>
      </c>
      <c r="B32" s="17"/>
    </row>
    <row r="33" spans="1:2" ht="14.25" customHeight="1">
      <c r="A33" s="16" t="s">
        <v>32</v>
      </c>
      <c r="B33" s="17"/>
    </row>
    <row r="34" spans="1:2" ht="14.25" customHeight="1">
      <c r="A34" s="18" t="s">
        <v>34</v>
      </c>
      <c r="B34" s="19">
        <v>12</v>
      </c>
    </row>
    <row r="35" spans="1:2" ht="14.25" customHeight="1">
      <c r="A35" s="46" t="s">
        <v>18</v>
      </c>
      <c r="B35" s="47">
        <f>(B30+B31)/B34</f>
        <v>22.166666666666668</v>
      </c>
    </row>
    <row r="36" spans="1:2" ht="14.25" customHeight="1">
      <c r="A36" s="3"/>
      <c r="B36" s="3"/>
    </row>
    <row r="37" spans="1:2" ht="14.25" customHeight="1">
      <c r="A37" s="4" t="s">
        <v>35</v>
      </c>
      <c r="B37" s="3"/>
    </row>
    <row r="38" spans="1:2" ht="35.25" customHeight="1">
      <c r="A38" s="20" t="s">
        <v>36</v>
      </c>
      <c r="B38" s="3"/>
    </row>
    <row r="39" spans="1:2" ht="14.25" customHeight="1">
      <c r="A39" s="21" t="s">
        <v>37</v>
      </c>
      <c r="B39" s="8"/>
    </row>
    <row r="40" spans="1:2" ht="14.25" customHeight="1">
      <c r="A40" s="7" t="s">
        <v>38</v>
      </c>
      <c r="B40" s="8">
        <v>13</v>
      </c>
    </row>
    <row r="41" spans="1:2" ht="14.25" customHeight="1">
      <c r="A41" s="7" t="s">
        <v>39</v>
      </c>
      <c r="B41" s="8"/>
    </row>
    <row r="42" spans="1:2" ht="14.25" customHeight="1">
      <c r="A42" s="7" t="s">
        <v>40</v>
      </c>
      <c r="B42" s="8"/>
    </row>
    <row r="43" spans="1:2" ht="14.25" customHeight="1">
      <c r="A43" s="7" t="s">
        <v>41</v>
      </c>
      <c r="B43" s="8"/>
    </row>
    <row r="44" spans="1:2" ht="14.25" customHeight="1">
      <c r="A44" s="21" t="s">
        <v>37</v>
      </c>
      <c r="B44" s="8"/>
    </row>
    <row r="45" spans="1:2" ht="14.25" customHeight="1">
      <c r="A45" s="7" t="s">
        <v>38</v>
      </c>
      <c r="B45" s="8">
        <v>13</v>
      </c>
    </row>
    <row r="46" spans="1:2" ht="14.25" customHeight="1">
      <c r="A46" s="7" t="s">
        <v>39</v>
      </c>
      <c r="B46" s="8"/>
    </row>
    <row r="47" spans="1:2" ht="14.25" customHeight="1">
      <c r="A47" s="7" t="s">
        <v>40</v>
      </c>
      <c r="B47" s="8"/>
    </row>
    <row r="48" spans="1:2" ht="14.25" customHeight="1">
      <c r="A48" s="7" t="s">
        <v>41</v>
      </c>
      <c r="B48" s="8"/>
    </row>
    <row r="49" spans="1:4" ht="14.25" customHeight="1">
      <c r="A49" s="21" t="s">
        <v>37</v>
      </c>
      <c r="B49" s="8"/>
    </row>
    <row r="50" spans="1:4" ht="14.25" customHeight="1">
      <c r="A50" s="7" t="s">
        <v>38</v>
      </c>
      <c r="B50" s="8">
        <v>13</v>
      </c>
    </row>
    <row r="51" spans="1:4" ht="14.25" customHeight="1">
      <c r="A51" s="7" t="s">
        <v>39</v>
      </c>
      <c r="B51" s="8"/>
    </row>
    <row r="52" spans="1:4" ht="14.25" customHeight="1">
      <c r="A52" s="7" t="s">
        <v>40</v>
      </c>
      <c r="B52" s="8"/>
    </row>
    <row r="53" spans="1:4" ht="14.25" customHeight="1">
      <c r="A53" s="7" t="s">
        <v>41</v>
      </c>
      <c r="B53" s="8"/>
    </row>
    <row r="54" spans="1:4" ht="14.25" customHeight="1">
      <c r="A54" s="21" t="s">
        <v>42</v>
      </c>
      <c r="B54" s="8"/>
    </row>
    <row r="55" spans="1:4" ht="14.25" customHeight="1">
      <c r="A55" s="7" t="s">
        <v>38</v>
      </c>
      <c r="B55" s="8">
        <v>13</v>
      </c>
    </row>
    <row r="56" spans="1:4" ht="14.25" customHeight="1">
      <c r="A56" s="7" t="s">
        <v>39</v>
      </c>
      <c r="B56" s="8"/>
    </row>
    <row r="57" spans="1:4" ht="14.25" customHeight="1">
      <c r="A57" s="7" t="s">
        <v>40</v>
      </c>
      <c r="B57" s="8"/>
    </row>
    <row r="58" spans="1:4" ht="14.25" customHeight="1">
      <c r="A58" s="7" t="s">
        <v>41</v>
      </c>
      <c r="B58" s="8"/>
    </row>
    <row r="59" spans="1:4" ht="14.25" customHeight="1">
      <c r="A59" s="21" t="s">
        <v>43</v>
      </c>
      <c r="B59" s="8"/>
      <c r="D59" s="43"/>
    </row>
    <row r="60" spans="1:4" ht="14.25" customHeight="1">
      <c r="A60" s="7" t="s">
        <v>38</v>
      </c>
      <c r="B60" s="8">
        <v>20</v>
      </c>
      <c r="C60" s="43"/>
    </row>
    <row r="61" spans="1:4" ht="14.25" customHeight="1">
      <c r="A61" s="7" t="s">
        <v>44</v>
      </c>
      <c r="B61" s="8"/>
    </row>
    <row r="62" spans="1:4" ht="14.25" customHeight="1">
      <c r="A62" s="7" t="s">
        <v>40</v>
      </c>
      <c r="B62" s="8"/>
      <c r="C62" s="43"/>
    </row>
    <row r="63" spans="1:4" ht="14.25" customHeight="1">
      <c r="A63" s="7" t="s">
        <v>41</v>
      </c>
      <c r="B63" s="8"/>
      <c r="C63" s="43"/>
    </row>
    <row r="64" spans="1:4" ht="14.25" customHeight="1">
      <c r="A64" s="48" t="s">
        <v>18</v>
      </c>
      <c r="B64" s="47">
        <f>B63+B62+B61+B60+B58+B57+B56+B55+B53+B52+B51+B50+B48+B47+B46+B45+B42+B41+B40</f>
        <v>72</v>
      </c>
    </row>
    <row r="65" spans="1:3" ht="14.25" customHeight="1">
      <c r="A65" s="3"/>
      <c r="B65" s="3"/>
    </row>
    <row r="66" spans="1:3" ht="14.25" customHeight="1">
      <c r="A66" s="4" t="s">
        <v>45</v>
      </c>
      <c r="B66" s="3"/>
    </row>
    <row r="67" spans="1:3" ht="36.75" customHeight="1">
      <c r="A67" s="20" t="s">
        <v>46</v>
      </c>
      <c r="B67" s="3"/>
    </row>
    <row r="68" spans="1:3" ht="14.25" customHeight="1">
      <c r="A68" s="21" t="s">
        <v>47</v>
      </c>
      <c r="B68" s="8"/>
    </row>
    <row r="69" spans="1:3" ht="14.25" customHeight="1">
      <c r="A69" s="7" t="s">
        <v>48</v>
      </c>
      <c r="B69" s="8">
        <v>140</v>
      </c>
      <c r="C69" t="s">
        <v>49</v>
      </c>
    </row>
    <row r="70" spans="1:3" ht="14.25" customHeight="1">
      <c r="A70" s="7" t="s">
        <v>39</v>
      </c>
      <c r="B70" s="8"/>
    </row>
    <row r="71" spans="1:3" ht="14.25" customHeight="1">
      <c r="A71" s="7"/>
      <c r="B71" s="8"/>
    </row>
    <row r="72" spans="1:3" ht="14.25" customHeight="1">
      <c r="A72" s="21" t="s">
        <v>50</v>
      </c>
      <c r="B72" s="8"/>
    </row>
    <row r="73" spans="1:3" ht="14.25" customHeight="1">
      <c r="A73" s="7" t="s">
        <v>38</v>
      </c>
      <c r="B73" s="8"/>
    </row>
    <row r="74" spans="1:3" ht="14.25" customHeight="1">
      <c r="A74" s="7" t="s">
        <v>41</v>
      </c>
      <c r="B74" s="8"/>
    </row>
    <row r="75" spans="1:3" ht="14.25" customHeight="1">
      <c r="A75" s="9" t="s">
        <v>51</v>
      </c>
      <c r="B75" s="22"/>
    </row>
    <row r="76" spans="1:3" ht="14.25" customHeight="1">
      <c r="A76" s="44" t="s">
        <v>18</v>
      </c>
      <c r="B76" s="45">
        <f>SUM(B69:B75)</f>
        <v>140</v>
      </c>
    </row>
    <row r="77" spans="1:3" ht="14.25" customHeight="1">
      <c r="A77" s="14" t="s">
        <v>32</v>
      </c>
      <c r="B77" s="15">
        <v>100</v>
      </c>
    </row>
    <row r="78" spans="1:3" ht="14.25" customHeight="1">
      <c r="A78" s="16" t="s">
        <v>32</v>
      </c>
      <c r="B78" s="29"/>
    </row>
    <row r="79" spans="1:3" ht="14.25" customHeight="1">
      <c r="A79" s="16" t="s">
        <v>52</v>
      </c>
      <c r="B79" s="17"/>
    </row>
    <row r="80" spans="1:3" ht="14.25" customHeight="1">
      <c r="A80" s="16" t="s">
        <v>52</v>
      </c>
      <c r="B80" s="17"/>
    </row>
    <row r="81" spans="1:2" ht="14.25" customHeight="1">
      <c r="A81" s="18" t="s">
        <v>34</v>
      </c>
      <c r="B81" s="19">
        <v>12</v>
      </c>
    </row>
    <row r="82" spans="1:2" ht="14.25" customHeight="1">
      <c r="A82" s="46" t="s">
        <v>18</v>
      </c>
      <c r="B82" s="47">
        <f>(B77+B78+B79+B80+B76)/B81</f>
        <v>20</v>
      </c>
    </row>
    <row r="83" spans="1:2" ht="14.25" customHeight="1"/>
    <row r="84" spans="1:2" ht="14.25" customHeight="1">
      <c r="A84" s="23" t="s">
        <v>53</v>
      </c>
      <c r="B84" s="24">
        <f>B82+B76+B64+B35+B29+B14+B24+B21</f>
        <v>1081</v>
      </c>
    </row>
    <row r="85" spans="1:2" ht="14.25" customHeight="1"/>
    <row r="86" spans="1:2" ht="14.25" customHeight="1">
      <c r="A86" s="4" t="s">
        <v>54</v>
      </c>
      <c r="B86" s="3"/>
    </row>
    <row r="87" spans="1:2" ht="14.25" customHeight="1">
      <c r="A87" s="5" t="s">
        <v>55</v>
      </c>
      <c r="B87" s="3"/>
    </row>
    <row r="88" spans="1:2" ht="14.25" customHeight="1">
      <c r="A88" s="7">
        <v>1</v>
      </c>
      <c r="B88" s="8"/>
    </row>
    <row r="89" spans="1:2" ht="14.25" customHeight="1">
      <c r="A89" s="7">
        <v>2</v>
      </c>
      <c r="B89" s="29"/>
    </row>
    <row r="90" spans="1:2" ht="14.25" customHeight="1">
      <c r="A90" s="25" t="s">
        <v>56</v>
      </c>
      <c r="B90" s="1"/>
    </row>
    <row r="91" spans="1:2" ht="14.25" customHeight="1">
      <c r="A91" s="7">
        <v>1</v>
      </c>
      <c r="B91" s="29"/>
    </row>
    <row r="92" spans="1:2" ht="14.25" customHeight="1">
      <c r="A92" s="7">
        <v>2</v>
      </c>
      <c r="B92" s="17"/>
    </row>
    <row r="93" spans="1:2" ht="14.25" customHeight="1">
      <c r="A93" s="9" t="s">
        <v>34</v>
      </c>
      <c r="B93" s="19">
        <v>11</v>
      </c>
    </row>
    <row r="94" spans="1:2" ht="14.25" customHeight="1">
      <c r="A94" s="2" t="s">
        <v>57</v>
      </c>
      <c r="B94" s="26">
        <f>B88/B93</f>
        <v>0</v>
      </c>
    </row>
    <row r="95" spans="1:2" ht="14.25" customHeight="1"/>
    <row r="96" spans="1:2" ht="14.25" customHeight="1">
      <c r="A96" s="2" t="s">
        <v>58</v>
      </c>
      <c r="B96" s="27">
        <f>B84-B94</f>
        <v>1081</v>
      </c>
    </row>
    <row r="97" spans="1:4" ht="14.25" customHeight="1">
      <c r="A97" s="28" t="s">
        <v>59</v>
      </c>
      <c r="B97" s="28">
        <v>5</v>
      </c>
      <c r="D97" s="30"/>
    </row>
    <row r="98" spans="1:4" ht="14.25" customHeight="1">
      <c r="A98" s="50" t="s">
        <v>60</v>
      </c>
      <c r="B98" s="51">
        <f>B96/B97</f>
        <v>216.2</v>
      </c>
      <c r="C98" s="52"/>
    </row>
    <row r="99" spans="1:4" ht="14.25" customHeight="1">
      <c r="A99" s="53" t="s">
        <v>61</v>
      </c>
      <c r="B99" s="54">
        <f>(B64+B35+B29+B14)/5</f>
        <v>184.2</v>
      </c>
      <c r="C99" s="52"/>
    </row>
    <row r="100" spans="1:4" ht="14.25" customHeight="1"/>
    <row r="101" spans="1:4" ht="14.25" customHeight="1"/>
    <row r="102" spans="1:4" ht="14.25" customHeight="1"/>
    <row r="103" spans="1:4" ht="14.25" customHeight="1"/>
    <row r="104" spans="1:4" ht="14.25" customHeight="1"/>
    <row r="105" spans="1:4" ht="14.25" customHeight="1"/>
    <row r="106" spans="1:4" ht="14.25" customHeight="1"/>
    <row r="107" spans="1:4" ht="14.25" customHeight="1"/>
    <row r="108" spans="1:4" ht="14.25" customHeight="1"/>
    <row r="109" spans="1:4" ht="14.25" customHeight="1"/>
    <row r="110" spans="1:4" ht="14.25" customHeight="1"/>
    <row r="111" spans="1:4" ht="14.25" customHeight="1"/>
    <row r="112" spans="1: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7">
    <mergeCell ref="F15:H15"/>
    <mergeCell ref="F5:J5"/>
    <mergeCell ref="F6:J6"/>
    <mergeCell ref="F7:J7"/>
    <mergeCell ref="G9:J9"/>
    <mergeCell ref="G10:J10"/>
    <mergeCell ref="G13:J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6F490-8692-4146-BD33-9A8FFB90E10C}"/>
</file>

<file path=customXml/itemProps2.xml><?xml version="1.0" encoding="utf-8"?>
<ds:datastoreItem xmlns:ds="http://schemas.openxmlformats.org/officeDocument/2006/customXml" ds:itemID="{D5CBC92F-5B3F-4AA9-81C6-091645119723}"/>
</file>

<file path=customXml/itemProps3.xml><?xml version="1.0" encoding="utf-8"?>
<ds:datastoreItem xmlns:ds="http://schemas.openxmlformats.org/officeDocument/2006/customXml" ds:itemID="{1D974610-0023-4130-9FC1-8800AABEF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2023-06-19T16:29:25Z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